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f43\Documents\Classes\2015c M Biochemistry Boot Camp\Sessions\Session 04 - Model Fitting\"/>
    </mc:Choice>
  </mc:AlternateContent>
  <bookViews>
    <workbookView xWindow="0" yWindow="0" windowWidth="10230" windowHeight="3885" tabRatio="906"/>
  </bookViews>
  <sheets>
    <sheet name="Data" sheetId="1" r:id="rId1"/>
    <sheet name="Graph" sheetId="3" r:id="rId2"/>
    <sheet name="Graph with Fit" sheetId="4" r:id="rId3"/>
    <sheet name="Residuals" sheetId="5" r:id="rId4"/>
  </sheets>
  <definedNames>
    <definedName name="solver_adj" localSheetId="0" hidden="1">Data!$B$6:$B$8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Data!$B$12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15" i="1"/>
  <c r="B11" i="1" l="1"/>
  <c r="E16" i="1"/>
  <c r="E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15" i="1"/>
  <c r="F16" i="1" l="1"/>
  <c r="F15" i="1"/>
  <c r="E35" i="1"/>
  <c r="F35" i="1" s="1"/>
  <c r="E51" i="1"/>
  <c r="F51" i="1" s="1"/>
  <c r="E39" i="1"/>
  <c r="F39" i="1" s="1"/>
  <c r="E19" i="1"/>
  <c r="F19" i="1" s="1"/>
  <c r="E31" i="1"/>
  <c r="F31" i="1" s="1"/>
  <c r="E47" i="1"/>
  <c r="F47" i="1" s="1"/>
  <c r="E23" i="1"/>
  <c r="F23" i="1" s="1"/>
  <c r="E43" i="1"/>
  <c r="F43" i="1" s="1"/>
  <c r="E27" i="1"/>
  <c r="F27" i="1" s="1"/>
  <c r="E54" i="1"/>
  <c r="F54" i="1" s="1"/>
  <c r="E50" i="1"/>
  <c r="F50" i="1" s="1"/>
  <c r="E46" i="1"/>
  <c r="F46" i="1" s="1"/>
  <c r="E42" i="1"/>
  <c r="F42" i="1" s="1"/>
  <c r="E38" i="1"/>
  <c r="F38" i="1" s="1"/>
  <c r="E34" i="1"/>
  <c r="F34" i="1" s="1"/>
  <c r="E30" i="1"/>
  <c r="F30" i="1" s="1"/>
  <c r="E26" i="1"/>
  <c r="F26" i="1" s="1"/>
  <c r="E22" i="1"/>
  <c r="F22" i="1" s="1"/>
  <c r="E18" i="1"/>
  <c r="F18" i="1" s="1"/>
  <c r="E53" i="1"/>
  <c r="F53" i="1" s="1"/>
  <c r="E49" i="1"/>
  <c r="F49" i="1" s="1"/>
  <c r="E45" i="1"/>
  <c r="F45" i="1" s="1"/>
  <c r="E41" i="1"/>
  <c r="F41" i="1" s="1"/>
  <c r="E37" i="1"/>
  <c r="F37" i="1" s="1"/>
  <c r="E33" i="1"/>
  <c r="F33" i="1" s="1"/>
  <c r="E29" i="1"/>
  <c r="F29" i="1" s="1"/>
  <c r="E25" i="1"/>
  <c r="F25" i="1" s="1"/>
  <c r="E21" i="1"/>
  <c r="F21" i="1" s="1"/>
  <c r="E17" i="1"/>
  <c r="F17" i="1" s="1"/>
  <c r="E52" i="1"/>
  <c r="F52" i="1" s="1"/>
  <c r="E48" i="1"/>
  <c r="F48" i="1" s="1"/>
  <c r="E44" i="1"/>
  <c r="F44" i="1" s="1"/>
  <c r="E40" i="1"/>
  <c r="F40" i="1" s="1"/>
  <c r="E36" i="1"/>
  <c r="F36" i="1" s="1"/>
  <c r="E32" i="1"/>
  <c r="F32" i="1" s="1"/>
  <c r="E28" i="1"/>
  <c r="F28" i="1" s="1"/>
  <c r="E24" i="1"/>
  <c r="F24" i="1" s="1"/>
  <c r="E20" i="1"/>
  <c r="F20" i="1" s="1"/>
  <c r="F56" i="1" l="1"/>
  <c r="B12" i="1"/>
</calcChain>
</file>

<file path=xl/sharedStrings.xml><?xml version="1.0" encoding="utf-8"?>
<sst xmlns="http://schemas.openxmlformats.org/spreadsheetml/2006/main" count="18" uniqueCount="18">
  <si>
    <t>Uncertainty</t>
  </si>
  <si>
    <r>
      <t>t</t>
    </r>
    <r>
      <rPr>
        <vertAlign val="sub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(s)</t>
    </r>
  </si>
  <si>
    <t>Fit Information</t>
  </si>
  <si>
    <t>Model Parmeters</t>
  </si>
  <si>
    <t>Initial Height - Background (A)</t>
  </si>
  <si>
    <t>Background (B)</t>
  </si>
  <si>
    <t>Degrees of Freedom</t>
  </si>
  <si>
    <t>Reduced Chi-Square</t>
  </si>
  <si>
    <t>Calculated Value using Model Parameters</t>
  </si>
  <si>
    <t>Difference (Residual)</t>
  </si>
  <si>
    <t>Contribution to Chi Squared</t>
  </si>
  <si>
    <t>Time (s)</t>
  </si>
  <si>
    <t>Reduced Chi-Squared</t>
  </si>
  <si>
    <t>Counts in 30s (Observed)</t>
  </si>
  <si>
    <t>Baseline for Residuals Plot</t>
  </si>
  <si>
    <t>Exponential decay model fitting worksheet</t>
  </si>
  <si>
    <t>Data taken from http://ie.lbl.gov/radioactivedecay/halflife.htm</t>
  </si>
  <si>
    <t>Nicholas Fitzkee, June 3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</si>
</sst>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1" xfId="0" applyBorder="1"/>
    <xf numFmtId="0" fontId="0" fillId="0" borderId="13" xfId="0" applyBorder="1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35" borderId="11" xfId="0" applyNumberFormat="1" applyFill="1" applyBorder="1"/>
    <xf numFmtId="164" fontId="0" fillId="35" borderId="12" xfId="0" applyNumberFormat="1" applyFill="1" applyBorder="1"/>
    <xf numFmtId="164" fontId="0" fillId="35" borderId="13" xfId="0" applyNumberFormat="1" applyFill="1" applyBorder="1"/>
    <xf numFmtId="1" fontId="0" fillId="0" borderId="11" xfId="0" applyNumberFormat="1" applyBorder="1"/>
    <xf numFmtId="165" fontId="0" fillId="0" borderId="13" xfId="0" applyNumberFormat="1" applyBorder="1"/>
    <xf numFmtId="164" fontId="16" fillId="33" borderId="16" xfId="0" applyNumberFormat="1" applyFont="1" applyFill="1" applyBorder="1" applyAlignment="1">
      <alignment horizontal="center" wrapText="1"/>
    </xf>
    <xf numFmtId="2" fontId="16" fillId="33" borderId="15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2" fontId="0" fillId="0" borderId="17" xfId="0" applyNumberFormat="1" applyBorder="1"/>
    <xf numFmtId="164" fontId="0" fillId="0" borderId="18" xfId="0" applyNumberFormat="1" applyBorder="1"/>
    <xf numFmtId="2" fontId="0" fillId="0" borderId="19" xfId="0" applyNumberFormat="1" applyBorder="1"/>
    <xf numFmtId="164" fontId="16" fillId="33" borderId="10" xfId="0" applyNumberFormat="1" applyFont="1" applyFill="1" applyBorder="1" applyAlignment="1">
      <alignment horizontal="center" wrapText="1"/>
    </xf>
    <xf numFmtId="164" fontId="16" fillId="0" borderId="0" xfId="0" applyNumberFormat="1" applyFont="1"/>
    <xf numFmtId="2" fontId="16" fillId="0" borderId="0" xfId="0" applyNumberFormat="1" applyFont="1"/>
    <xf numFmtId="0" fontId="0" fillId="0" borderId="17" xfId="0" applyBorder="1"/>
    <xf numFmtId="0" fontId="0" fillId="0" borderId="19" xfId="0" applyBorder="1"/>
    <xf numFmtId="0" fontId="16" fillId="34" borderId="10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Radioactive Decay of </a:t>
            </a:r>
            <a:r>
              <a:rPr lang="en-US" sz="2800" b="1" baseline="30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137m</a:t>
            </a: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plus>
            <c:min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Data!$A$15:$A$54</c:f>
              <c:numCache>
                <c:formatCode>0.0</c:formatCode>
                <c:ptCount val="40"/>
                <c:pt idx="0">
                  <c:v>0</c:v>
                </c:pt>
                <c:pt idx="1">
                  <c:v>28.770499999999998</c:v>
                </c:pt>
                <c:pt idx="2">
                  <c:v>59.938500000000005</c:v>
                </c:pt>
                <c:pt idx="3">
                  <c:v>88.709000000000003</c:v>
                </c:pt>
                <c:pt idx="4">
                  <c:v>117.47999999999999</c:v>
                </c:pt>
                <c:pt idx="5">
                  <c:v>146.25</c:v>
                </c:pt>
                <c:pt idx="6">
                  <c:v>175.02</c:v>
                </c:pt>
                <c:pt idx="7">
                  <c:v>208.58600000000001</c:v>
                </c:pt>
                <c:pt idx="8">
                  <c:v>237.35700000000003</c:v>
                </c:pt>
                <c:pt idx="9">
                  <c:v>268.52499999999998</c:v>
                </c:pt>
                <c:pt idx="10">
                  <c:v>299.69299999999998</c:v>
                </c:pt>
                <c:pt idx="11">
                  <c:v>330.86099999999999</c:v>
                </c:pt>
                <c:pt idx="12">
                  <c:v>354.83600000000001</c:v>
                </c:pt>
                <c:pt idx="13">
                  <c:v>386.00400000000002</c:v>
                </c:pt>
                <c:pt idx="14">
                  <c:v>417.17200000000003</c:v>
                </c:pt>
                <c:pt idx="15">
                  <c:v>448.34</c:v>
                </c:pt>
                <c:pt idx="16">
                  <c:v>479.50799999999998</c:v>
                </c:pt>
                <c:pt idx="17">
                  <c:v>508.279</c:v>
                </c:pt>
                <c:pt idx="18">
                  <c:v>539.447</c:v>
                </c:pt>
                <c:pt idx="19">
                  <c:v>570.61500000000001</c:v>
                </c:pt>
                <c:pt idx="20">
                  <c:v>596.98800000000006</c:v>
                </c:pt>
                <c:pt idx="21">
                  <c:v>628.15599999999995</c:v>
                </c:pt>
                <c:pt idx="22">
                  <c:v>656.92600000000004</c:v>
                </c:pt>
                <c:pt idx="23">
                  <c:v>688.09400000000005</c:v>
                </c:pt>
                <c:pt idx="24">
                  <c:v>719.26199999999994</c:v>
                </c:pt>
                <c:pt idx="25">
                  <c:v>748.03300000000002</c:v>
                </c:pt>
                <c:pt idx="26">
                  <c:v>779.20100000000002</c:v>
                </c:pt>
                <c:pt idx="27">
                  <c:v>810.36900000000003</c:v>
                </c:pt>
                <c:pt idx="28">
                  <c:v>836.74199999999996</c:v>
                </c:pt>
                <c:pt idx="29">
                  <c:v>867.91</c:v>
                </c:pt>
                <c:pt idx="30">
                  <c:v>896.68</c:v>
                </c:pt>
                <c:pt idx="31">
                  <c:v>927.84799999999996</c:v>
                </c:pt>
                <c:pt idx="32">
                  <c:v>959.01599999999996</c:v>
                </c:pt>
                <c:pt idx="33">
                  <c:v>987.79</c:v>
                </c:pt>
                <c:pt idx="34">
                  <c:v>1018.95</c:v>
                </c:pt>
                <c:pt idx="35">
                  <c:v>1050.1199999999999</c:v>
                </c:pt>
                <c:pt idx="36">
                  <c:v>1076.5</c:v>
                </c:pt>
                <c:pt idx="37">
                  <c:v>1107.6600000000001</c:v>
                </c:pt>
                <c:pt idx="38">
                  <c:v>1136.43</c:v>
                </c:pt>
                <c:pt idx="39">
                  <c:v>1167.5999999999999</c:v>
                </c:pt>
              </c:numCache>
            </c:numRef>
          </c:xVal>
          <c:yVal>
            <c:numRef>
              <c:f>Data!$B$15:$B$54</c:f>
              <c:numCache>
                <c:formatCode>0.0</c:formatCode>
                <c:ptCount val="40"/>
                <c:pt idx="0">
                  <c:v>168.17500000000001</c:v>
                </c:pt>
                <c:pt idx="1">
                  <c:v>135.328</c:v>
                </c:pt>
                <c:pt idx="2">
                  <c:v>137.08000000000001</c:v>
                </c:pt>
                <c:pt idx="3">
                  <c:v>105.985</c:v>
                </c:pt>
                <c:pt idx="4">
                  <c:v>96.788300000000007</c:v>
                </c:pt>
                <c:pt idx="5">
                  <c:v>93.284700000000001</c:v>
                </c:pt>
                <c:pt idx="6">
                  <c:v>71.386899999999997</c:v>
                </c:pt>
                <c:pt idx="7">
                  <c:v>66.131399999999999</c:v>
                </c:pt>
                <c:pt idx="8">
                  <c:v>51.678800000000003</c:v>
                </c:pt>
                <c:pt idx="9">
                  <c:v>44.233600000000003</c:v>
                </c:pt>
                <c:pt idx="10">
                  <c:v>43.357700000000001</c:v>
                </c:pt>
                <c:pt idx="11">
                  <c:v>40.729900000000001</c:v>
                </c:pt>
                <c:pt idx="12">
                  <c:v>36.7883</c:v>
                </c:pt>
                <c:pt idx="13">
                  <c:v>32.846699999999998</c:v>
                </c:pt>
                <c:pt idx="14">
                  <c:v>30.6569</c:v>
                </c:pt>
                <c:pt idx="15">
                  <c:v>31.532800000000002</c:v>
                </c:pt>
                <c:pt idx="16">
                  <c:v>35.036499999999997</c:v>
                </c:pt>
                <c:pt idx="17">
                  <c:v>19.270099999999999</c:v>
                </c:pt>
                <c:pt idx="18">
                  <c:v>20.5839</c:v>
                </c:pt>
                <c:pt idx="19">
                  <c:v>16.2044</c:v>
                </c:pt>
                <c:pt idx="20">
                  <c:v>19.270099999999999</c:v>
                </c:pt>
                <c:pt idx="21">
                  <c:v>21.459900000000001</c:v>
                </c:pt>
                <c:pt idx="22">
                  <c:v>13.1387</c:v>
                </c:pt>
                <c:pt idx="23">
                  <c:v>15.766400000000001</c:v>
                </c:pt>
                <c:pt idx="24">
                  <c:v>13.1387</c:v>
                </c:pt>
                <c:pt idx="25">
                  <c:v>15.3285</c:v>
                </c:pt>
                <c:pt idx="26">
                  <c:v>12.2628</c:v>
                </c:pt>
                <c:pt idx="27">
                  <c:v>11.8248</c:v>
                </c:pt>
                <c:pt idx="28">
                  <c:v>12.2628</c:v>
                </c:pt>
                <c:pt idx="29">
                  <c:v>17.080300000000001</c:v>
                </c:pt>
                <c:pt idx="30">
                  <c:v>12.2628</c:v>
                </c:pt>
                <c:pt idx="31">
                  <c:v>11.386900000000001</c:v>
                </c:pt>
                <c:pt idx="32">
                  <c:v>10.9489</c:v>
                </c:pt>
                <c:pt idx="33">
                  <c:v>7.8832100000000001</c:v>
                </c:pt>
                <c:pt idx="34">
                  <c:v>8.7591199999999994</c:v>
                </c:pt>
                <c:pt idx="35">
                  <c:v>8.7591199999999994</c:v>
                </c:pt>
                <c:pt idx="36">
                  <c:v>11.386900000000001</c:v>
                </c:pt>
                <c:pt idx="37">
                  <c:v>7.8832100000000001</c:v>
                </c:pt>
                <c:pt idx="38">
                  <c:v>8.3211700000000004</c:v>
                </c:pt>
                <c:pt idx="39">
                  <c:v>9.63504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25024"/>
        <c:axId val="204925416"/>
      </c:scatterChart>
      <c:valAx>
        <c:axId val="204925024"/>
        <c:scaling>
          <c:orientation val="minMax"/>
          <c:max val="1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Time</a:t>
                </a:r>
                <a:r>
                  <a:rPr lang="en-US" sz="2400" b="1" baseline="0">
                    <a:solidFill>
                      <a:schemeClr val="tx1"/>
                    </a:solidFill>
                  </a:rPr>
                  <a:t> (s)</a:t>
                </a:r>
                <a:endParaRPr lang="en-US" sz="24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5416"/>
        <c:crosses val="autoZero"/>
        <c:crossBetween val="midCat"/>
      </c:valAx>
      <c:valAx>
        <c:axId val="204925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Counts in 30s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5024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Radioactive Decay of </a:t>
            </a:r>
            <a:r>
              <a:rPr lang="en-US" sz="2800" b="1" baseline="30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137m</a:t>
            </a: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plus>
            <c:min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Data!$A$15:$A$54</c:f>
              <c:numCache>
                <c:formatCode>0.0</c:formatCode>
                <c:ptCount val="40"/>
                <c:pt idx="0">
                  <c:v>0</c:v>
                </c:pt>
                <c:pt idx="1">
                  <c:v>28.770499999999998</c:v>
                </c:pt>
                <c:pt idx="2">
                  <c:v>59.938500000000005</c:v>
                </c:pt>
                <c:pt idx="3">
                  <c:v>88.709000000000003</c:v>
                </c:pt>
                <c:pt idx="4">
                  <c:v>117.47999999999999</c:v>
                </c:pt>
                <c:pt idx="5">
                  <c:v>146.25</c:v>
                </c:pt>
                <c:pt idx="6">
                  <c:v>175.02</c:v>
                </c:pt>
                <c:pt idx="7">
                  <c:v>208.58600000000001</c:v>
                </c:pt>
                <c:pt idx="8">
                  <c:v>237.35700000000003</c:v>
                </c:pt>
                <c:pt idx="9">
                  <c:v>268.52499999999998</c:v>
                </c:pt>
                <c:pt idx="10">
                  <c:v>299.69299999999998</c:v>
                </c:pt>
                <c:pt idx="11">
                  <c:v>330.86099999999999</c:v>
                </c:pt>
                <c:pt idx="12">
                  <c:v>354.83600000000001</c:v>
                </c:pt>
                <c:pt idx="13">
                  <c:v>386.00400000000002</c:v>
                </c:pt>
                <c:pt idx="14">
                  <c:v>417.17200000000003</c:v>
                </c:pt>
                <c:pt idx="15">
                  <c:v>448.34</c:v>
                </c:pt>
                <c:pt idx="16">
                  <c:v>479.50799999999998</c:v>
                </c:pt>
                <c:pt idx="17">
                  <c:v>508.279</c:v>
                </c:pt>
                <c:pt idx="18">
                  <c:v>539.447</c:v>
                </c:pt>
                <c:pt idx="19">
                  <c:v>570.61500000000001</c:v>
                </c:pt>
                <c:pt idx="20">
                  <c:v>596.98800000000006</c:v>
                </c:pt>
                <c:pt idx="21">
                  <c:v>628.15599999999995</c:v>
                </c:pt>
                <c:pt idx="22">
                  <c:v>656.92600000000004</c:v>
                </c:pt>
                <c:pt idx="23">
                  <c:v>688.09400000000005</c:v>
                </c:pt>
                <c:pt idx="24">
                  <c:v>719.26199999999994</c:v>
                </c:pt>
                <c:pt idx="25">
                  <c:v>748.03300000000002</c:v>
                </c:pt>
                <c:pt idx="26">
                  <c:v>779.20100000000002</c:v>
                </c:pt>
                <c:pt idx="27">
                  <c:v>810.36900000000003</c:v>
                </c:pt>
                <c:pt idx="28">
                  <c:v>836.74199999999996</c:v>
                </c:pt>
                <c:pt idx="29">
                  <c:v>867.91</c:v>
                </c:pt>
                <c:pt idx="30">
                  <c:v>896.68</c:v>
                </c:pt>
                <c:pt idx="31">
                  <c:v>927.84799999999996</c:v>
                </c:pt>
                <c:pt idx="32">
                  <c:v>959.01599999999996</c:v>
                </c:pt>
                <c:pt idx="33">
                  <c:v>987.79</c:v>
                </c:pt>
                <c:pt idx="34">
                  <c:v>1018.95</c:v>
                </c:pt>
                <c:pt idx="35">
                  <c:v>1050.1199999999999</c:v>
                </c:pt>
                <c:pt idx="36">
                  <c:v>1076.5</c:v>
                </c:pt>
                <c:pt idx="37">
                  <c:v>1107.6600000000001</c:v>
                </c:pt>
                <c:pt idx="38">
                  <c:v>1136.43</c:v>
                </c:pt>
                <c:pt idx="39">
                  <c:v>1167.5999999999999</c:v>
                </c:pt>
              </c:numCache>
            </c:numRef>
          </c:xVal>
          <c:yVal>
            <c:numRef>
              <c:f>Data!$B$15:$B$54</c:f>
              <c:numCache>
                <c:formatCode>0.0</c:formatCode>
                <c:ptCount val="40"/>
                <c:pt idx="0">
                  <c:v>168.17500000000001</c:v>
                </c:pt>
                <c:pt idx="1">
                  <c:v>135.328</c:v>
                </c:pt>
                <c:pt idx="2">
                  <c:v>137.08000000000001</c:v>
                </c:pt>
                <c:pt idx="3">
                  <c:v>105.985</c:v>
                </c:pt>
                <c:pt idx="4">
                  <c:v>96.788300000000007</c:v>
                </c:pt>
                <c:pt idx="5">
                  <c:v>93.284700000000001</c:v>
                </c:pt>
                <c:pt idx="6">
                  <c:v>71.386899999999997</c:v>
                </c:pt>
                <c:pt idx="7">
                  <c:v>66.131399999999999</c:v>
                </c:pt>
                <c:pt idx="8">
                  <c:v>51.678800000000003</c:v>
                </c:pt>
                <c:pt idx="9">
                  <c:v>44.233600000000003</c:v>
                </c:pt>
                <c:pt idx="10">
                  <c:v>43.357700000000001</c:v>
                </c:pt>
                <c:pt idx="11">
                  <c:v>40.729900000000001</c:v>
                </c:pt>
                <c:pt idx="12">
                  <c:v>36.7883</c:v>
                </c:pt>
                <c:pt idx="13">
                  <c:v>32.846699999999998</c:v>
                </c:pt>
                <c:pt idx="14">
                  <c:v>30.6569</c:v>
                </c:pt>
                <c:pt idx="15">
                  <c:v>31.532800000000002</c:v>
                </c:pt>
                <c:pt idx="16">
                  <c:v>35.036499999999997</c:v>
                </c:pt>
                <c:pt idx="17">
                  <c:v>19.270099999999999</c:v>
                </c:pt>
                <c:pt idx="18">
                  <c:v>20.5839</c:v>
                </c:pt>
                <c:pt idx="19">
                  <c:v>16.2044</c:v>
                </c:pt>
                <c:pt idx="20">
                  <c:v>19.270099999999999</c:v>
                </c:pt>
                <c:pt idx="21">
                  <c:v>21.459900000000001</c:v>
                </c:pt>
                <c:pt idx="22">
                  <c:v>13.1387</c:v>
                </c:pt>
                <c:pt idx="23">
                  <c:v>15.766400000000001</c:v>
                </c:pt>
                <c:pt idx="24">
                  <c:v>13.1387</c:v>
                </c:pt>
                <c:pt idx="25">
                  <c:v>15.3285</c:v>
                </c:pt>
                <c:pt idx="26">
                  <c:v>12.2628</c:v>
                </c:pt>
                <c:pt idx="27">
                  <c:v>11.8248</c:v>
                </c:pt>
                <c:pt idx="28">
                  <c:v>12.2628</c:v>
                </c:pt>
                <c:pt idx="29">
                  <c:v>17.080300000000001</c:v>
                </c:pt>
                <c:pt idx="30">
                  <c:v>12.2628</c:v>
                </c:pt>
                <c:pt idx="31">
                  <c:v>11.386900000000001</c:v>
                </c:pt>
                <c:pt idx="32">
                  <c:v>10.9489</c:v>
                </c:pt>
                <c:pt idx="33">
                  <c:v>7.8832100000000001</c:v>
                </c:pt>
                <c:pt idx="34">
                  <c:v>8.7591199999999994</c:v>
                </c:pt>
                <c:pt idx="35">
                  <c:v>8.7591199999999994</c:v>
                </c:pt>
                <c:pt idx="36">
                  <c:v>11.386900000000001</c:v>
                </c:pt>
                <c:pt idx="37">
                  <c:v>7.8832100000000001</c:v>
                </c:pt>
                <c:pt idx="38">
                  <c:v>8.3211700000000004</c:v>
                </c:pt>
                <c:pt idx="39">
                  <c:v>9.63504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Data!$A$15:$A$54</c:f>
              <c:numCache>
                <c:formatCode>0.0</c:formatCode>
                <c:ptCount val="40"/>
                <c:pt idx="0">
                  <c:v>0</c:v>
                </c:pt>
                <c:pt idx="1">
                  <c:v>28.770499999999998</c:v>
                </c:pt>
                <c:pt idx="2">
                  <c:v>59.938500000000005</c:v>
                </c:pt>
                <c:pt idx="3">
                  <c:v>88.709000000000003</c:v>
                </c:pt>
                <c:pt idx="4">
                  <c:v>117.47999999999999</c:v>
                </c:pt>
                <c:pt idx="5">
                  <c:v>146.25</c:v>
                </c:pt>
                <c:pt idx="6">
                  <c:v>175.02</c:v>
                </c:pt>
                <c:pt idx="7">
                  <c:v>208.58600000000001</c:v>
                </c:pt>
                <c:pt idx="8">
                  <c:v>237.35700000000003</c:v>
                </c:pt>
                <c:pt idx="9">
                  <c:v>268.52499999999998</c:v>
                </c:pt>
                <c:pt idx="10">
                  <c:v>299.69299999999998</c:v>
                </c:pt>
                <c:pt idx="11">
                  <c:v>330.86099999999999</c:v>
                </c:pt>
                <c:pt idx="12">
                  <c:v>354.83600000000001</c:v>
                </c:pt>
                <c:pt idx="13">
                  <c:v>386.00400000000002</c:v>
                </c:pt>
                <c:pt idx="14">
                  <c:v>417.17200000000003</c:v>
                </c:pt>
                <c:pt idx="15">
                  <c:v>448.34</c:v>
                </c:pt>
                <c:pt idx="16">
                  <c:v>479.50799999999998</c:v>
                </c:pt>
                <c:pt idx="17">
                  <c:v>508.279</c:v>
                </c:pt>
                <c:pt idx="18">
                  <c:v>539.447</c:v>
                </c:pt>
                <c:pt idx="19">
                  <c:v>570.61500000000001</c:v>
                </c:pt>
                <c:pt idx="20">
                  <c:v>596.98800000000006</c:v>
                </c:pt>
                <c:pt idx="21">
                  <c:v>628.15599999999995</c:v>
                </c:pt>
                <c:pt idx="22">
                  <c:v>656.92600000000004</c:v>
                </c:pt>
                <c:pt idx="23">
                  <c:v>688.09400000000005</c:v>
                </c:pt>
                <c:pt idx="24">
                  <c:v>719.26199999999994</c:v>
                </c:pt>
                <c:pt idx="25">
                  <c:v>748.03300000000002</c:v>
                </c:pt>
                <c:pt idx="26">
                  <c:v>779.20100000000002</c:v>
                </c:pt>
                <c:pt idx="27">
                  <c:v>810.36900000000003</c:v>
                </c:pt>
                <c:pt idx="28">
                  <c:v>836.74199999999996</c:v>
                </c:pt>
                <c:pt idx="29">
                  <c:v>867.91</c:v>
                </c:pt>
                <c:pt idx="30">
                  <c:v>896.68</c:v>
                </c:pt>
                <c:pt idx="31">
                  <c:v>927.84799999999996</c:v>
                </c:pt>
                <c:pt idx="32">
                  <c:v>959.01599999999996</c:v>
                </c:pt>
                <c:pt idx="33">
                  <c:v>987.79</c:v>
                </c:pt>
                <c:pt idx="34">
                  <c:v>1018.95</c:v>
                </c:pt>
                <c:pt idx="35">
                  <c:v>1050.1199999999999</c:v>
                </c:pt>
                <c:pt idx="36">
                  <c:v>1076.5</c:v>
                </c:pt>
                <c:pt idx="37">
                  <c:v>1107.6600000000001</c:v>
                </c:pt>
                <c:pt idx="38">
                  <c:v>1136.43</c:v>
                </c:pt>
                <c:pt idx="39">
                  <c:v>1167.5999999999999</c:v>
                </c:pt>
              </c:numCache>
            </c:numRef>
          </c:xVal>
          <c:yVal>
            <c:numRef>
              <c:f>Data!$D$15:$D$54</c:f>
              <c:numCache>
                <c:formatCode>0.0</c:formatCode>
                <c:ptCount val="40"/>
                <c:pt idx="0">
                  <c:v>163.87</c:v>
                </c:pt>
                <c:pt idx="1">
                  <c:v>143.95345403507619</c:v>
                </c:pt>
                <c:pt idx="2">
                  <c:v>125.254525490706</c:v>
                </c:pt>
                <c:pt idx="3">
                  <c:v>110.29983031947056</c:v>
                </c:pt>
                <c:pt idx="4">
                  <c:v>97.266510148324784</c:v>
                </c:pt>
                <c:pt idx="5">
                  <c:v>85.908286814350376</c:v>
                </c:pt>
                <c:pt idx="6">
                  <c:v>76.009501608509865</c:v>
                </c:pt>
                <c:pt idx="7">
                  <c:v>66.056403354946397</c:v>
                </c:pt>
                <c:pt idx="8">
                  <c:v>58.708183388357078</c:v>
                </c:pt>
                <c:pt idx="9">
                  <c:v>51.809332329084341</c:v>
                </c:pt>
                <c:pt idx="10">
                  <c:v>45.865454800190058</c:v>
                </c:pt>
                <c:pt idx="11">
                  <c:v>40.744358580695987</c:v>
                </c:pt>
                <c:pt idx="12">
                  <c:v>37.292855119609605</c:v>
                </c:pt>
                <c:pt idx="13">
                  <c:v>33.358421100987599</c:v>
                </c:pt>
                <c:pt idx="14">
                  <c:v>29.968611152739513</c:v>
                </c:pt>
                <c:pt idx="15">
                  <c:v>27.048035682200499</c:v>
                </c:pt>
                <c:pt idx="16">
                  <c:v>24.531740901862591</c:v>
                </c:pt>
                <c:pt idx="17">
                  <c:v>22.519270970989396</c:v>
                </c:pt>
                <c:pt idx="18">
                  <c:v>20.629870493392755</c:v>
                </c:pt>
                <c:pt idx="19">
                  <c:v>19.002010296762755</c:v>
                </c:pt>
                <c:pt idx="20">
                  <c:v>17.801891861754385</c:v>
                </c:pt>
                <c:pt idx="21">
                  <c:v>16.565494636927586</c:v>
                </c:pt>
                <c:pt idx="22">
                  <c:v>15.576686972405973</c:v>
                </c:pt>
                <c:pt idx="23">
                  <c:v>14.648313757771454</c:v>
                </c:pt>
                <c:pt idx="24">
                  <c:v>13.848450615128812</c:v>
                </c:pt>
                <c:pt idx="25">
                  <c:v>13.208739983465099</c:v>
                </c:pt>
                <c:pt idx="26">
                  <c:v>12.608149855659001</c:v>
                </c:pt>
                <c:pt idx="27">
                  <c:v>12.090696422605941</c:v>
                </c:pt>
                <c:pt idx="28">
                  <c:v>11.709210711762372</c:v>
                </c:pt>
                <c:pt idx="29">
                  <c:v>11.316192939149971</c:v>
                </c:pt>
                <c:pt idx="30">
                  <c:v>11.001877298473254</c:v>
                </c:pt>
                <c:pt idx="31">
                  <c:v>10.706772161028626</c:v>
                </c:pt>
                <c:pt idx="32">
                  <c:v>10.452516955335971</c:v>
                </c:pt>
                <c:pt idx="33">
                  <c:v>10.249150192123652</c:v>
                </c:pt>
                <c:pt idx="34">
                  <c:v>10.058286754595485</c:v>
                </c:pt>
                <c:pt idx="35">
                  <c:v>9.8937883599733816</c:v>
                </c:pt>
                <c:pt idx="36">
                  <c:v>9.7724922662485945</c:v>
                </c:pt>
                <c:pt idx="37">
                  <c:v>9.6475945014782827</c:v>
                </c:pt>
                <c:pt idx="38">
                  <c:v>9.5476800139465787</c:v>
                </c:pt>
                <c:pt idx="39">
                  <c:v>9.4538665687233792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26200"/>
        <c:axId val="204926592"/>
      </c:scatterChart>
      <c:valAx>
        <c:axId val="204926200"/>
        <c:scaling>
          <c:orientation val="minMax"/>
          <c:max val="1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Time</a:t>
                </a:r>
                <a:r>
                  <a:rPr lang="en-US" sz="2400" b="1" baseline="0">
                    <a:solidFill>
                      <a:schemeClr val="tx1"/>
                    </a:solidFill>
                  </a:rPr>
                  <a:t> (s)</a:t>
                </a:r>
                <a:endParaRPr lang="en-US" sz="24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6592"/>
        <c:crosses val="autoZero"/>
        <c:crossBetween val="midCat"/>
      </c:valAx>
      <c:valAx>
        <c:axId val="204926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Counts in 30s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6200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Radioactive Decay of </a:t>
            </a:r>
            <a:r>
              <a:rPr lang="en-US" sz="2800" b="1" baseline="30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137m</a:t>
            </a: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plus>
            <c:min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Data!$A$15:$A$54</c:f>
              <c:numCache>
                <c:formatCode>0.0</c:formatCode>
                <c:ptCount val="40"/>
                <c:pt idx="0">
                  <c:v>0</c:v>
                </c:pt>
                <c:pt idx="1">
                  <c:v>28.770499999999998</c:v>
                </c:pt>
                <c:pt idx="2">
                  <c:v>59.938500000000005</c:v>
                </c:pt>
                <c:pt idx="3">
                  <c:v>88.709000000000003</c:v>
                </c:pt>
                <c:pt idx="4">
                  <c:v>117.47999999999999</c:v>
                </c:pt>
                <c:pt idx="5">
                  <c:v>146.25</c:v>
                </c:pt>
                <c:pt idx="6">
                  <c:v>175.02</c:v>
                </c:pt>
                <c:pt idx="7">
                  <c:v>208.58600000000001</c:v>
                </c:pt>
                <c:pt idx="8">
                  <c:v>237.35700000000003</c:v>
                </c:pt>
                <c:pt idx="9">
                  <c:v>268.52499999999998</c:v>
                </c:pt>
                <c:pt idx="10">
                  <c:v>299.69299999999998</c:v>
                </c:pt>
                <c:pt idx="11">
                  <c:v>330.86099999999999</c:v>
                </c:pt>
                <c:pt idx="12">
                  <c:v>354.83600000000001</c:v>
                </c:pt>
                <c:pt idx="13">
                  <c:v>386.00400000000002</c:v>
                </c:pt>
                <c:pt idx="14">
                  <c:v>417.17200000000003</c:v>
                </c:pt>
                <c:pt idx="15">
                  <c:v>448.34</c:v>
                </c:pt>
                <c:pt idx="16">
                  <c:v>479.50799999999998</c:v>
                </c:pt>
                <c:pt idx="17">
                  <c:v>508.279</c:v>
                </c:pt>
                <c:pt idx="18">
                  <c:v>539.447</c:v>
                </c:pt>
                <c:pt idx="19">
                  <c:v>570.61500000000001</c:v>
                </c:pt>
                <c:pt idx="20">
                  <c:v>596.98800000000006</c:v>
                </c:pt>
                <c:pt idx="21">
                  <c:v>628.15599999999995</c:v>
                </c:pt>
                <c:pt idx="22">
                  <c:v>656.92600000000004</c:v>
                </c:pt>
                <c:pt idx="23">
                  <c:v>688.09400000000005</c:v>
                </c:pt>
                <c:pt idx="24">
                  <c:v>719.26199999999994</c:v>
                </c:pt>
                <c:pt idx="25">
                  <c:v>748.03300000000002</c:v>
                </c:pt>
                <c:pt idx="26">
                  <c:v>779.20100000000002</c:v>
                </c:pt>
                <c:pt idx="27">
                  <c:v>810.36900000000003</c:v>
                </c:pt>
                <c:pt idx="28">
                  <c:v>836.74199999999996</c:v>
                </c:pt>
                <c:pt idx="29">
                  <c:v>867.91</c:v>
                </c:pt>
                <c:pt idx="30">
                  <c:v>896.68</c:v>
                </c:pt>
                <c:pt idx="31">
                  <c:v>927.84799999999996</c:v>
                </c:pt>
                <c:pt idx="32">
                  <c:v>959.01599999999996</c:v>
                </c:pt>
                <c:pt idx="33">
                  <c:v>987.79</c:v>
                </c:pt>
                <c:pt idx="34">
                  <c:v>1018.95</c:v>
                </c:pt>
                <c:pt idx="35">
                  <c:v>1050.1199999999999</c:v>
                </c:pt>
                <c:pt idx="36">
                  <c:v>1076.5</c:v>
                </c:pt>
                <c:pt idx="37">
                  <c:v>1107.6600000000001</c:v>
                </c:pt>
                <c:pt idx="38">
                  <c:v>1136.43</c:v>
                </c:pt>
                <c:pt idx="39">
                  <c:v>1167.5999999999999</c:v>
                </c:pt>
              </c:numCache>
            </c:numRef>
          </c:xVal>
          <c:yVal>
            <c:numRef>
              <c:f>Data!$E$15:$E$54</c:f>
              <c:numCache>
                <c:formatCode>0.0</c:formatCode>
                <c:ptCount val="40"/>
                <c:pt idx="0">
                  <c:v>4.3050000000000068</c:v>
                </c:pt>
                <c:pt idx="1">
                  <c:v>-8.6254540350761886</c:v>
                </c:pt>
                <c:pt idx="2">
                  <c:v>11.825474509294011</c:v>
                </c:pt>
                <c:pt idx="3">
                  <c:v>-4.3148303194705591</c:v>
                </c:pt>
                <c:pt idx="4">
                  <c:v>-0.47821014832477715</c:v>
                </c:pt>
                <c:pt idx="5">
                  <c:v>7.3764131856496249</c:v>
                </c:pt>
                <c:pt idx="6">
                  <c:v>-4.6226016085098678</c:v>
                </c:pt>
                <c:pt idx="7">
                  <c:v>7.4996645053602151E-2</c:v>
                </c:pt>
                <c:pt idx="8">
                  <c:v>-7.0293833883570755</c:v>
                </c:pt>
                <c:pt idx="9">
                  <c:v>-7.5757323290843388</c:v>
                </c:pt>
                <c:pt idx="10">
                  <c:v>-2.5077548001900567</c:v>
                </c:pt>
                <c:pt idx="11">
                  <c:v>-1.4458580695986711E-2</c:v>
                </c:pt>
                <c:pt idx="12">
                  <c:v>-0.50455511960960564</c:v>
                </c:pt>
                <c:pt idx="13">
                  <c:v>-0.51172110098760015</c:v>
                </c:pt>
                <c:pt idx="14">
                  <c:v>0.68828884726048756</c:v>
                </c:pt>
                <c:pt idx="15">
                  <c:v>4.4847643177995025</c:v>
                </c:pt>
                <c:pt idx="16">
                  <c:v>10.504759098137406</c:v>
                </c:pt>
                <c:pt idx="17">
                  <c:v>-3.2491709709893968</c:v>
                </c:pt>
                <c:pt idx="18">
                  <c:v>-4.5970493392754719E-2</c:v>
                </c:pt>
                <c:pt idx="19">
                  <c:v>-2.7976102967627554</c:v>
                </c:pt>
                <c:pt idx="20">
                  <c:v>1.4682081382456147</c:v>
                </c:pt>
                <c:pt idx="21">
                  <c:v>4.8944053630724156</c:v>
                </c:pt>
                <c:pt idx="22">
                  <c:v>-2.4379869724059731</c:v>
                </c:pt>
                <c:pt idx="23">
                  <c:v>1.1180862422285465</c:v>
                </c:pt>
                <c:pt idx="24">
                  <c:v>-0.70975061512881155</c:v>
                </c:pt>
                <c:pt idx="25">
                  <c:v>2.1197600165349009</c:v>
                </c:pt>
                <c:pt idx="26">
                  <c:v>-0.34534985565900023</c:v>
                </c:pt>
                <c:pt idx="27">
                  <c:v>-0.26589642260594104</c:v>
                </c:pt>
                <c:pt idx="28">
                  <c:v>0.5535892882376281</c:v>
                </c:pt>
                <c:pt idx="29">
                  <c:v>5.76410706085003</c:v>
                </c:pt>
                <c:pt idx="30">
                  <c:v>1.2609227015267468</c:v>
                </c:pt>
                <c:pt idx="31">
                  <c:v>0.68012783897137474</c:v>
                </c:pt>
                <c:pt idx="32">
                  <c:v>0.49638304466402872</c:v>
                </c:pt>
                <c:pt idx="33">
                  <c:v>-2.3659401921236523</c:v>
                </c:pt>
                <c:pt idx="34">
                  <c:v>-1.2991667545954861</c:v>
                </c:pt>
                <c:pt idx="35">
                  <c:v>-1.1346683599733822</c:v>
                </c:pt>
                <c:pt idx="36">
                  <c:v>1.6144077337514062</c:v>
                </c:pt>
                <c:pt idx="37">
                  <c:v>-1.7643845014782826</c:v>
                </c:pt>
                <c:pt idx="38">
                  <c:v>-1.2265100139465783</c:v>
                </c:pt>
                <c:pt idx="39">
                  <c:v>0.18117343127662089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Data!$H$15:$H$16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xVal>
          <c:yVal>
            <c:numRef>
              <c:f>Data!$I$15:$I$16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27376"/>
        <c:axId val="204927768"/>
      </c:scatterChart>
      <c:valAx>
        <c:axId val="204927376"/>
        <c:scaling>
          <c:orientation val="minMax"/>
          <c:max val="1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Time</a:t>
                </a:r>
                <a:r>
                  <a:rPr lang="en-US" sz="2400" b="1" baseline="0">
                    <a:solidFill>
                      <a:schemeClr val="tx1"/>
                    </a:solidFill>
                  </a:rPr>
                  <a:t> (s)</a:t>
                </a:r>
                <a:endParaRPr lang="en-US" sz="24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7768"/>
        <c:crossesAt val="-999999"/>
        <c:crossBetween val="midCat"/>
      </c:valAx>
      <c:valAx>
        <c:axId val="204927768"/>
        <c:scaling>
          <c:orientation val="minMax"/>
          <c:max val="30"/>
          <c:min val="-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Counts in 30s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7376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A3" sqref="A3"/>
    </sheetView>
  </sheetViews>
  <sheetFormatPr defaultRowHeight="15" x14ac:dyDescent="0.25"/>
  <cols>
    <col min="1" max="1" width="30.140625" style="5" customWidth="1"/>
    <col min="2" max="4" width="12" style="5" bestFit="1" customWidth="1"/>
    <col min="5" max="5" width="12.7109375" style="5" bestFit="1" customWidth="1"/>
    <col min="6" max="6" width="12" style="4" bestFit="1" customWidth="1"/>
  </cols>
  <sheetData>
    <row r="1" spans="1:9" x14ac:dyDescent="0.25">
      <c r="A1" s="5" t="s">
        <v>15</v>
      </c>
    </row>
    <row r="2" spans="1:9" x14ac:dyDescent="0.25">
      <c r="A2" s="5" t="s">
        <v>17</v>
      </c>
    </row>
    <row r="3" spans="1:9" x14ac:dyDescent="0.25">
      <c r="A3" s="5" t="s">
        <v>16</v>
      </c>
    </row>
    <row r="5" spans="1:9" x14ac:dyDescent="0.25">
      <c r="A5" s="25" t="s">
        <v>3</v>
      </c>
      <c r="B5" s="25"/>
    </row>
    <row r="6" spans="1:9" x14ac:dyDescent="0.25">
      <c r="A6" s="9" t="s">
        <v>4</v>
      </c>
      <c r="B6" s="6">
        <v>155</v>
      </c>
    </row>
    <row r="7" spans="1:9" ht="18" x14ac:dyDescent="0.35">
      <c r="A7" s="10" t="s">
        <v>1</v>
      </c>
      <c r="B7" s="7">
        <v>145</v>
      </c>
    </row>
    <row r="8" spans="1:9" x14ac:dyDescent="0.25">
      <c r="A8" s="11" t="s">
        <v>5</v>
      </c>
      <c r="B8" s="8">
        <v>8.8699999999999992</v>
      </c>
    </row>
    <row r="10" spans="1:9" x14ac:dyDescent="0.25">
      <c r="A10" s="26" t="s">
        <v>2</v>
      </c>
      <c r="B10" s="27"/>
    </row>
    <row r="11" spans="1:9" x14ac:dyDescent="0.25">
      <c r="A11" s="9" t="s">
        <v>6</v>
      </c>
      <c r="B11" s="12">
        <f>COUNT(A15:A54)-3</f>
        <v>37</v>
      </c>
    </row>
    <row r="12" spans="1:9" x14ac:dyDescent="0.25">
      <c r="A12" s="11" t="s">
        <v>7</v>
      </c>
      <c r="B12" s="13">
        <f>SUM(F15:F54)/B11</f>
        <v>0.43556587161990484</v>
      </c>
    </row>
    <row r="14" spans="1:9" s="3" customFormat="1" ht="61.5" customHeight="1" x14ac:dyDescent="0.25">
      <c r="A14" s="20" t="s">
        <v>11</v>
      </c>
      <c r="B14" s="14" t="s">
        <v>13</v>
      </c>
      <c r="C14" s="20" t="s">
        <v>0</v>
      </c>
      <c r="D14" s="14" t="s">
        <v>8</v>
      </c>
      <c r="E14" s="20" t="s">
        <v>9</v>
      </c>
      <c r="F14" s="15" t="s">
        <v>10</v>
      </c>
      <c r="H14" s="28" t="s">
        <v>14</v>
      </c>
      <c r="I14" s="29"/>
    </row>
    <row r="15" spans="1:9" x14ac:dyDescent="0.25">
      <c r="A15" s="7">
        <v>0</v>
      </c>
      <c r="B15" s="16">
        <v>168.17500000000001</v>
      </c>
      <c r="C15" s="7">
        <f>SQRT(B15)</f>
        <v>12.968230411278171</v>
      </c>
      <c r="D15" s="16">
        <f t="shared" ref="D15:D54" si="0">$B$6*EXP(-(LN(2)/$B$7)*(A15))+$B$8</f>
        <v>163.87</v>
      </c>
      <c r="E15" s="7">
        <f>B15-D15</f>
        <v>4.3050000000000068</v>
      </c>
      <c r="F15" s="17">
        <f>E15^2/C15^2</f>
        <v>0.11020083246618143</v>
      </c>
      <c r="H15" s="1">
        <v>0</v>
      </c>
      <c r="I15" s="23">
        <v>0</v>
      </c>
    </row>
    <row r="16" spans="1:9" x14ac:dyDescent="0.25">
      <c r="A16" s="7">
        <v>28.770499999999998</v>
      </c>
      <c r="B16" s="16">
        <v>135.328</v>
      </c>
      <c r="C16" s="7">
        <f t="shared" ref="C16:C54" si="1">SQRT(B16)</f>
        <v>11.633056348182967</v>
      </c>
      <c r="D16" s="16">
        <f t="shared" si="0"/>
        <v>143.95345403507619</v>
      </c>
      <c r="E16" s="7">
        <f t="shared" ref="E16:E54" si="2">B16-D16</f>
        <v>-8.6254540350761886</v>
      </c>
      <c r="F16" s="17">
        <f t="shared" ref="F16:F54" si="3">E16^2/C16^2</f>
        <v>0.54976396097786184</v>
      </c>
      <c r="H16" s="2">
        <v>1200</v>
      </c>
      <c r="I16" s="24">
        <v>0</v>
      </c>
    </row>
    <row r="17" spans="1:6" x14ac:dyDescent="0.25">
      <c r="A17" s="7">
        <v>59.938500000000005</v>
      </c>
      <c r="B17" s="16">
        <v>137.08000000000001</v>
      </c>
      <c r="C17" s="7">
        <f t="shared" si="1"/>
        <v>11.70811684260112</v>
      </c>
      <c r="D17" s="16">
        <f t="shared" si="0"/>
        <v>125.254525490706</v>
      </c>
      <c r="E17" s="7">
        <f t="shared" si="2"/>
        <v>11.825474509294011</v>
      </c>
      <c r="F17" s="17">
        <f t="shared" si="3"/>
        <v>1.0201477047706626</v>
      </c>
    </row>
    <row r="18" spans="1:6" x14ac:dyDescent="0.25">
      <c r="A18" s="7">
        <v>88.709000000000003</v>
      </c>
      <c r="B18" s="16">
        <v>105.985</v>
      </c>
      <c r="C18" s="7">
        <f t="shared" si="1"/>
        <v>10.294901650817263</v>
      </c>
      <c r="D18" s="16">
        <f t="shared" si="0"/>
        <v>110.29983031947056</v>
      </c>
      <c r="E18" s="7">
        <f t="shared" si="2"/>
        <v>-4.3148303194705591</v>
      </c>
      <c r="F18" s="17">
        <f t="shared" si="3"/>
        <v>0.17566410988179842</v>
      </c>
    </row>
    <row r="19" spans="1:6" x14ac:dyDescent="0.25">
      <c r="A19" s="7">
        <v>117.47999999999999</v>
      </c>
      <c r="B19" s="16">
        <v>96.788300000000007</v>
      </c>
      <c r="C19" s="7">
        <f t="shared" si="1"/>
        <v>9.8381044922281653</v>
      </c>
      <c r="D19" s="16">
        <f t="shared" si="0"/>
        <v>97.266510148324784</v>
      </c>
      <c r="E19" s="7">
        <f t="shared" si="2"/>
        <v>-0.47821014832477715</v>
      </c>
      <c r="F19" s="17">
        <f t="shared" si="3"/>
        <v>2.3627333671611688E-3</v>
      </c>
    </row>
    <row r="20" spans="1:6" x14ac:dyDescent="0.25">
      <c r="A20" s="7">
        <v>146.25</v>
      </c>
      <c r="B20" s="16">
        <v>93.284700000000001</v>
      </c>
      <c r="C20" s="7">
        <f t="shared" si="1"/>
        <v>9.6584004886937667</v>
      </c>
      <c r="D20" s="16">
        <f t="shared" si="0"/>
        <v>85.908286814350376</v>
      </c>
      <c r="E20" s="7">
        <f t="shared" si="2"/>
        <v>7.3764131856496249</v>
      </c>
      <c r="F20" s="17">
        <f t="shared" si="3"/>
        <v>0.58328398424849581</v>
      </c>
    </row>
    <row r="21" spans="1:6" x14ac:dyDescent="0.25">
      <c r="A21" s="7">
        <v>175.02</v>
      </c>
      <c r="B21" s="16">
        <v>71.386899999999997</v>
      </c>
      <c r="C21" s="7">
        <f t="shared" si="1"/>
        <v>8.449076872653011</v>
      </c>
      <c r="D21" s="16">
        <f t="shared" si="0"/>
        <v>76.009501608509865</v>
      </c>
      <c r="E21" s="7">
        <f t="shared" si="2"/>
        <v>-4.6226016085098678</v>
      </c>
      <c r="F21" s="17">
        <f t="shared" si="3"/>
        <v>0.29933286963011452</v>
      </c>
    </row>
    <row r="22" spans="1:6" x14ac:dyDescent="0.25">
      <c r="A22" s="7">
        <v>208.58600000000001</v>
      </c>
      <c r="B22" s="16">
        <v>66.131399999999999</v>
      </c>
      <c r="C22" s="7">
        <f t="shared" si="1"/>
        <v>8.1321214944195219</v>
      </c>
      <c r="D22" s="16">
        <f t="shared" si="0"/>
        <v>66.056403354946397</v>
      </c>
      <c r="E22" s="7">
        <f t="shared" si="2"/>
        <v>7.4996645053602151E-2</v>
      </c>
      <c r="F22" s="17">
        <f t="shared" si="3"/>
        <v>8.5050320563242083E-5</v>
      </c>
    </row>
    <row r="23" spans="1:6" x14ac:dyDescent="0.25">
      <c r="A23" s="7">
        <v>237.35700000000003</v>
      </c>
      <c r="B23" s="16">
        <v>51.678800000000003</v>
      </c>
      <c r="C23" s="7">
        <f t="shared" si="1"/>
        <v>7.18879683952746</v>
      </c>
      <c r="D23" s="16">
        <f t="shared" si="0"/>
        <v>58.708183388357078</v>
      </c>
      <c r="E23" s="7">
        <f t="shared" si="2"/>
        <v>-7.0293833883570755</v>
      </c>
      <c r="F23" s="17">
        <f t="shared" si="3"/>
        <v>0.95614121884622716</v>
      </c>
    </row>
    <row r="24" spans="1:6" x14ac:dyDescent="0.25">
      <c r="A24" s="7">
        <v>268.52499999999998</v>
      </c>
      <c r="B24" s="16">
        <v>44.233600000000003</v>
      </c>
      <c r="C24" s="7">
        <f t="shared" si="1"/>
        <v>6.6508345341017172</v>
      </c>
      <c r="D24" s="16">
        <f t="shared" si="0"/>
        <v>51.809332329084341</v>
      </c>
      <c r="E24" s="7">
        <f t="shared" si="2"/>
        <v>-7.5757323290843388</v>
      </c>
      <c r="F24" s="17">
        <f t="shared" si="3"/>
        <v>1.2974688997037007</v>
      </c>
    </row>
    <row r="25" spans="1:6" x14ac:dyDescent="0.25">
      <c r="A25" s="7">
        <v>299.69299999999998</v>
      </c>
      <c r="B25" s="16">
        <v>43.357700000000001</v>
      </c>
      <c r="C25" s="7">
        <f t="shared" si="1"/>
        <v>6.5846564071331768</v>
      </c>
      <c r="D25" s="16">
        <f t="shared" si="0"/>
        <v>45.865454800190058</v>
      </c>
      <c r="E25" s="7">
        <f t="shared" si="2"/>
        <v>-2.5077548001900567</v>
      </c>
      <c r="F25" s="17">
        <f t="shared" si="3"/>
        <v>0.14504538150954205</v>
      </c>
    </row>
    <row r="26" spans="1:6" x14ac:dyDescent="0.25">
      <c r="A26" s="7">
        <v>330.86099999999999</v>
      </c>
      <c r="B26" s="16">
        <v>40.729900000000001</v>
      </c>
      <c r="C26" s="7">
        <f t="shared" si="1"/>
        <v>6.3819981197114126</v>
      </c>
      <c r="D26" s="16">
        <f t="shared" si="0"/>
        <v>40.744358580695987</v>
      </c>
      <c r="E26" s="7">
        <f t="shared" si="2"/>
        <v>-1.4458580695986711E-2</v>
      </c>
      <c r="F26" s="17">
        <f t="shared" si="3"/>
        <v>5.1326066536465725E-6</v>
      </c>
    </row>
    <row r="27" spans="1:6" x14ac:dyDescent="0.25">
      <c r="A27" s="7">
        <v>354.83600000000001</v>
      </c>
      <c r="B27" s="16">
        <v>36.7883</v>
      </c>
      <c r="C27" s="7">
        <f t="shared" si="1"/>
        <v>6.0653359346370914</v>
      </c>
      <c r="D27" s="16">
        <f t="shared" si="0"/>
        <v>37.292855119609605</v>
      </c>
      <c r="E27" s="7">
        <f t="shared" si="2"/>
        <v>-0.50455511960960564</v>
      </c>
      <c r="F27" s="17">
        <f t="shared" si="3"/>
        <v>6.9200226355733609E-3</v>
      </c>
    </row>
    <row r="28" spans="1:6" x14ac:dyDescent="0.25">
      <c r="A28" s="7">
        <v>386.00400000000002</v>
      </c>
      <c r="B28" s="16">
        <v>32.846699999999998</v>
      </c>
      <c r="C28" s="7">
        <f t="shared" si="1"/>
        <v>5.7312040619751095</v>
      </c>
      <c r="D28" s="16">
        <f t="shared" si="0"/>
        <v>33.358421100987599</v>
      </c>
      <c r="E28" s="7">
        <f t="shared" si="2"/>
        <v>-0.51172110098760015</v>
      </c>
      <c r="F28" s="17">
        <f t="shared" si="3"/>
        <v>7.9721398251867536E-3</v>
      </c>
    </row>
    <row r="29" spans="1:6" x14ac:dyDescent="0.25">
      <c r="A29" s="7">
        <v>417.17200000000003</v>
      </c>
      <c r="B29" s="16">
        <v>30.6569</v>
      </c>
      <c r="C29" s="7">
        <f t="shared" si="1"/>
        <v>5.536867345349715</v>
      </c>
      <c r="D29" s="16">
        <f t="shared" si="0"/>
        <v>29.968611152739513</v>
      </c>
      <c r="E29" s="7">
        <f t="shared" si="2"/>
        <v>0.68828884726048756</v>
      </c>
      <c r="F29" s="17">
        <f t="shared" si="3"/>
        <v>1.5453015055767894E-2</v>
      </c>
    </row>
    <row r="30" spans="1:6" x14ac:dyDescent="0.25">
      <c r="A30" s="7">
        <v>448.34</v>
      </c>
      <c r="B30" s="16">
        <v>31.532800000000002</v>
      </c>
      <c r="C30" s="7">
        <f t="shared" si="1"/>
        <v>5.6154073761393306</v>
      </c>
      <c r="D30" s="16">
        <f t="shared" si="0"/>
        <v>27.048035682200499</v>
      </c>
      <c r="E30" s="7">
        <f t="shared" si="2"/>
        <v>4.4847643177995025</v>
      </c>
      <c r="F30" s="17">
        <f t="shared" si="3"/>
        <v>0.63784728873451246</v>
      </c>
    </row>
    <row r="31" spans="1:6" x14ac:dyDescent="0.25">
      <c r="A31" s="7">
        <v>479.50799999999998</v>
      </c>
      <c r="B31" s="16">
        <v>35.036499999999997</v>
      </c>
      <c r="C31" s="7">
        <f t="shared" si="1"/>
        <v>5.919163792293638</v>
      </c>
      <c r="D31" s="16">
        <f t="shared" si="0"/>
        <v>24.531740901862591</v>
      </c>
      <c r="E31" s="7">
        <f t="shared" si="2"/>
        <v>10.504759098137406</v>
      </c>
      <c r="F31" s="17">
        <f t="shared" si="3"/>
        <v>3.1495715528063761</v>
      </c>
    </row>
    <row r="32" spans="1:6" x14ac:dyDescent="0.25">
      <c r="A32" s="7">
        <v>508.279</v>
      </c>
      <c r="B32" s="16">
        <v>19.270099999999999</v>
      </c>
      <c r="C32" s="7">
        <f t="shared" si="1"/>
        <v>4.3897722036570412</v>
      </c>
      <c r="D32" s="16">
        <f t="shared" si="0"/>
        <v>22.519270970989396</v>
      </c>
      <c r="E32" s="7">
        <f t="shared" si="2"/>
        <v>-3.2491709709893968</v>
      </c>
      <c r="F32" s="17">
        <f t="shared" si="3"/>
        <v>0.54784936241743332</v>
      </c>
    </row>
    <row r="33" spans="1:6" x14ac:dyDescent="0.25">
      <c r="A33" s="7">
        <v>539.447</v>
      </c>
      <c r="B33" s="16">
        <v>20.5839</v>
      </c>
      <c r="C33" s="7">
        <f t="shared" si="1"/>
        <v>4.5369483135693756</v>
      </c>
      <c r="D33" s="16">
        <f t="shared" si="0"/>
        <v>20.629870493392755</v>
      </c>
      <c r="E33" s="7">
        <f t="shared" si="2"/>
        <v>-4.5970493392754719E-2</v>
      </c>
      <c r="F33" s="17">
        <f t="shared" si="3"/>
        <v>1.0266695148991713E-4</v>
      </c>
    </row>
    <row r="34" spans="1:6" x14ac:dyDescent="0.25">
      <c r="A34" s="7">
        <v>570.61500000000001</v>
      </c>
      <c r="B34" s="16">
        <v>16.2044</v>
      </c>
      <c r="C34" s="7">
        <f t="shared" si="1"/>
        <v>4.0254689167847264</v>
      </c>
      <c r="D34" s="16">
        <f t="shared" si="0"/>
        <v>19.002010296762755</v>
      </c>
      <c r="E34" s="7">
        <f t="shared" si="2"/>
        <v>-2.7976102967627554</v>
      </c>
      <c r="F34" s="17">
        <f t="shared" si="3"/>
        <v>0.48299371606187164</v>
      </c>
    </row>
    <row r="35" spans="1:6" x14ac:dyDescent="0.25">
      <c r="A35" s="7">
        <v>596.98800000000006</v>
      </c>
      <c r="B35" s="16">
        <v>19.270099999999999</v>
      </c>
      <c r="C35" s="7">
        <f t="shared" si="1"/>
        <v>4.3897722036570412</v>
      </c>
      <c r="D35" s="16">
        <f t="shared" si="0"/>
        <v>17.801891861754385</v>
      </c>
      <c r="E35" s="7">
        <f t="shared" si="2"/>
        <v>1.4682081382456147</v>
      </c>
      <c r="F35" s="17">
        <f t="shared" si="3"/>
        <v>0.11186424238642532</v>
      </c>
    </row>
    <row r="36" spans="1:6" x14ac:dyDescent="0.25">
      <c r="A36" s="7">
        <v>628.15599999999995</v>
      </c>
      <c r="B36" s="16">
        <v>21.459900000000001</v>
      </c>
      <c r="C36" s="7">
        <f t="shared" si="1"/>
        <v>4.6324831354253195</v>
      </c>
      <c r="D36" s="16">
        <f t="shared" si="0"/>
        <v>16.565494636927586</v>
      </c>
      <c r="E36" s="7">
        <f t="shared" si="2"/>
        <v>4.8944053630724156</v>
      </c>
      <c r="F36" s="17">
        <f t="shared" si="3"/>
        <v>1.1162775156488158</v>
      </c>
    </row>
    <row r="37" spans="1:6" x14ac:dyDescent="0.25">
      <c r="A37" s="7">
        <v>656.92600000000004</v>
      </c>
      <c r="B37" s="16">
        <v>13.1387</v>
      </c>
      <c r="C37" s="7">
        <f t="shared" si="1"/>
        <v>3.6247344730338527</v>
      </c>
      <c r="D37" s="16">
        <f t="shared" si="0"/>
        <v>15.576686972405973</v>
      </c>
      <c r="E37" s="7">
        <f t="shared" si="2"/>
        <v>-2.4379869724059731</v>
      </c>
      <c r="F37" s="17">
        <f t="shared" si="3"/>
        <v>0.45238725883239911</v>
      </c>
    </row>
    <row r="38" spans="1:6" x14ac:dyDescent="0.25">
      <c r="A38" s="7">
        <v>688.09400000000005</v>
      </c>
      <c r="B38" s="16">
        <v>15.766400000000001</v>
      </c>
      <c r="C38" s="7">
        <f t="shared" si="1"/>
        <v>3.9706926347930787</v>
      </c>
      <c r="D38" s="16">
        <f t="shared" si="0"/>
        <v>14.648313757771454</v>
      </c>
      <c r="E38" s="7">
        <f t="shared" si="2"/>
        <v>1.1180862422285465</v>
      </c>
      <c r="F38" s="17">
        <f t="shared" si="3"/>
        <v>7.9289935880147128E-2</v>
      </c>
    </row>
    <row r="39" spans="1:6" x14ac:dyDescent="0.25">
      <c r="A39" s="7">
        <v>719.26199999999994</v>
      </c>
      <c r="B39" s="16">
        <v>13.1387</v>
      </c>
      <c r="C39" s="7">
        <f t="shared" si="1"/>
        <v>3.6247344730338527</v>
      </c>
      <c r="D39" s="16">
        <f t="shared" si="0"/>
        <v>13.848450615128812</v>
      </c>
      <c r="E39" s="7">
        <f t="shared" si="2"/>
        <v>-0.70975061512881155</v>
      </c>
      <c r="F39" s="17">
        <f t="shared" si="3"/>
        <v>3.8340622411328844E-2</v>
      </c>
    </row>
    <row r="40" spans="1:6" x14ac:dyDescent="0.25">
      <c r="A40" s="7">
        <v>748.03300000000002</v>
      </c>
      <c r="B40" s="16">
        <v>15.3285</v>
      </c>
      <c r="C40" s="7">
        <f t="shared" si="1"/>
        <v>3.9151628318628076</v>
      </c>
      <c r="D40" s="16">
        <f t="shared" si="0"/>
        <v>13.208739983465099</v>
      </c>
      <c r="E40" s="7">
        <f t="shared" si="2"/>
        <v>2.1197600165349009</v>
      </c>
      <c r="F40" s="17">
        <f t="shared" si="3"/>
        <v>0.29313908912809755</v>
      </c>
    </row>
    <row r="41" spans="1:6" x14ac:dyDescent="0.25">
      <c r="A41" s="7">
        <v>779.20100000000002</v>
      </c>
      <c r="B41" s="16">
        <v>12.2628</v>
      </c>
      <c r="C41" s="7">
        <f t="shared" si="1"/>
        <v>3.5018280940103272</v>
      </c>
      <c r="D41" s="16">
        <f t="shared" si="0"/>
        <v>12.608149855659001</v>
      </c>
      <c r="E41" s="7">
        <f t="shared" si="2"/>
        <v>-0.34534985565900023</v>
      </c>
      <c r="F41" s="17">
        <f t="shared" si="3"/>
        <v>9.7258801255579695E-3</v>
      </c>
    </row>
    <row r="42" spans="1:6" x14ac:dyDescent="0.25">
      <c r="A42" s="7">
        <v>810.36900000000003</v>
      </c>
      <c r="B42" s="16">
        <v>11.8248</v>
      </c>
      <c r="C42" s="7">
        <f t="shared" si="1"/>
        <v>3.4387206923505724</v>
      </c>
      <c r="D42" s="16">
        <f t="shared" si="0"/>
        <v>12.090696422605941</v>
      </c>
      <c r="E42" s="7">
        <f t="shared" si="2"/>
        <v>-0.26589642260594104</v>
      </c>
      <c r="F42" s="17">
        <f t="shared" si="3"/>
        <v>5.9790362251063182E-3</v>
      </c>
    </row>
    <row r="43" spans="1:6" x14ac:dyDescent="0.25">
      <c r="A43" s="7">
        <v>836.74199999999996</v>
      </c>
      <c r="B43" s="16">
        <v>12.2628</v>
      </c>
      <c r="C43" s="7">
        <f t="shared" si="1"/>
        <v>3.5018280940103272</v>
      </c>
      <c r="D43" s="16">
        <f t="shared" si="0"/>
        <v>11.709210711762372</v>
      </c>
      <c r="E43" s="7">
        <f t="shared" si="2"/>
        <v>0.5535892882376281</v>
      </c>
      <c r="F43" s="17">
        <f t="shared" si="3"/>
        <v>2.4991119487510489E-2</v>
      </c>
    </row>
    <row r="44" spans="1:6" x14ac:dyDescent="0.25">
      <c r="A44" s="7">
        <v>867.91</v>
      </c>
      <c r="B44" s="16">
        <v>17.080300000000001</v>
      </c>
      <c r="C44" s="7">
        <f t="shared" si="1"/>
        <v>4.1328319588388789</v>
      </c>
      <c r="D44" s="16">
        <f t="shared" si="0"/>
        <v>11.316192939149971</v>
      </c>
      <c r="E44" s="7">
        <f t="shared" si="2"/>
        <v>5.76410706085003</v>
      </c>
      <c r="F44" s="17">
        <f t="shared" si="3"/>
        <v>1.9452193584972843</v>
      </c>
    </row>
    <row r="45" spans="1:6" x14ac:dyDescent="0.25">
      <c r="A45" s="7">
        <v>896.68</v>
      </c>
      <c r="B45" s="16">
        <v>12.2628</v>
      </c>
      <c r="C45" s="7">
        <f t="shared" si="1"/>
        <v>3.5018280940103272</v>
      </c>
      <c r="D45" s="16">
        <f t="shared" si="0"/>
        <v>11.001877298473254</v>
      </c>
      <c r="E45" s="7">
        <f t="shared" si="2"/>
        <v>1.2609227015267468</v>
      </c>
      <c r="F45" s="17">
        <f t="shared" si="3"/>
        <v>0.12965440676073239</v>
      </c>
    </row>
    <row r="46" spans="1:6" x14ac:dyDescent="0.25">
      <c r="A46" s="7">
        <v>927.84799999999996</v>
      </c>
      <c r="B46" s="16">
        <v>11.386900000000001</v>
      </c>
      <c r="C46" s="7">
        <f t="shared" si="1"/>
        <v>3.3744481030236635</v>
      </c>
      <c r="D46" s="16">
        <f t="shared" si="0"/>
        <v>10.706772161028626</v>
      </c>
      <c r="E46" s="7">
        <f t="shared" si="2"/>
        <v>0.68012783897137474</v>
      </c>
      <c r="F46" s="17">
        <f t="shared" si="3"/>
        <v>4.0623337110528082E-2</v>
      </c>
    </row>
    <row r="47" spans="1:6" x14ac:dyDescent="0.25">
      <c r="A47" s="7">
        <v>959.01599999999996</v>
      </c>
      <c r="B47" s="16">
        <v>10.9489</v>
      </c>
      <c r="C47" s="7">
        <f t="shared" si="1"/>
        <v>3.3089122079620066</v>
      </c>
      <c r="D47" s="16">
        <f t="shared" si="0"/>
        <v>10.452516955335971</v>
      </c>
      <c r="E47" s="7">
        <f t="shared" si="2"/>
        <v>0.49638304466402872</v>
      </c>
      <c r="F47" s="17">
        <f t="shared" si="3"/>
        <v>2.2504190104022423E-2</v>
      </c>
    </row>
    <row r="48" spans="1:6" x14ac:dyDescent="0.25">
      <c r="A48" s="7">
        <v>987.79</v>
      </c>
      <c r="B48" s="16">
        <v>7.8832100000000001</v>
      </c>
      <c r="C48" s="7">
        <f t="shared" si="1"/>
        <v>2.8077054688838001</v>
      </c>
      <c r="D48" s="16">
        <f t="shared" si="0"/>
        <v>10.249150192123652</v>
      </c>
      <c r="E48" s="7">
        <f t="shared" si="2"/>
        <v>-2.3659401921236523</v>
      </c>
      <c r="F48" s="17">
        <f t="shared" si="3"/>
        <v>0.71007533640561449</v>
      </c>
    </row>
    <row r="49" spans="1:6" x14ac:dyDescent="0.25">
      <c r="A49" s="7">
        <v>1018.95</v>
      </c>
      <c r="B49" s="16">
        <v>8.7591199999999994</v>
      </c>
      <c r="C49" s="7">
        <f t="shared" si="1"/>
        <v>2.9595810514327869</v>
      </c>
      <c r="D49" s="16">
        <f t="shared" si="0"/>
        <v>10.058286754595485</v>
      </c>
      <c r="E49" s="7">
        <f t="shared" si="2"/>
        <v>-1.2991667545954861</v>
      </c>
      <c r="F49" s="17">
        <f t="shared" si="3"/>
        <v>0.19269450084553791</v>
      </c>
    </row>
    <row r="50" spans="1:6" x14ac:dyDescent="0.25">
      <c r="A50" s="7">
        <v>1050.1199999999999</v>
      </c>
      <c r="B50" s="16">
        <v>8.7591199999999994</v>
      </c>
      <c r="C50" s="7">
        <f t="shared" si="1"/>
        <v>2.9595810514327869</v>
      </c>
      <c r="D50" s="16">
        <f t="shared" si="0"/>
        <v>9.8937883599733816</v>
      </c>
      <c r="E50" s="7">
        <f t="shared" si="2"/>
        <v>-1.1346683599733822</v>
      </c>
      <c r="F50" s="17">
        <f t="shared" si="3"/>
        <v>0.14698648804042924</v>
      </c>
    </row>
    <row r="51" spans="1:6" x14ac:dyDescent="0.25">
      <c r="A51" s="7">
        <v>1076.5</v>
      </c>
      <c r="B51" s="16">
        <v>11.386900000000001</v>
      </c>
      <c r="C51" s="7">
        <f t="shared" si="1"/>
        <v>3.3744481030236635</v>
      </c>
      <c r="D51" s="16">
        <f t="shared" si="0"/>
        <v>9.7724922662485945</v>
      </c>
      <c r="E51" s="7">
        <f t="shared" si="2"/>
        <v>1.6144077337514062</v>
      </c>
      <c r="F51" s="17">
        <f t="shared" si="3"/>
        <v>0.22888690783236448</v>
      </c>
    </row>
    <row r="52" spans="1:6" x14ac:dyDescent="0.25">
      <c r="A52" s="7">
        <v>1107.6600000000001</v>
      </c>
      <c r="B52" s="16">
        <v>7.8832100000000001</v>
      </c>
      <c r="C52" s="7">
        <f t="shared" si="1"/>
        <v>2.8077054688838001</v>
      </c>
      <c r="D52" s="16">
        <f t="shared" si="0"/>
        <v>9.6475945014782827</v>
      </c>
      <c r="E52" s="7">
        <f t="shared" si="2"/>
        <v>-1.7643845014782826</v>
      </c>
      <c r="F52" s="17">
        <f t="shared" si="3"/>
        <v>0.39489658008054684</v>
      </c>
    </row>
    <row r="53" spans="1:6" x14ac:dyDescent="0.25">
      <c r="A53" s="7">
        <v>1136.43</v>
      </c>
      <c r="B53" s="16">
        <v>8.3211700000000004</v>
      </c>
      <c r="C53" s="7">
        <f t="shared" si="1"/>
        <v>2.8846438255008193</v>
      </c>
      <c r="D53" s="16">
        <f t="shared" si="0"/>
        <v>9.5476800139465787</v>
      </c>
      <c r="E53" s="7">
        <f t="shared" si="2"/>
        <v>-1.2265100139465783</v>
      </c>
      <c r="F53" s="17">
        <f t="shared" si="3"/>
        <v>0.18078308871363466</v>
      </c>
    </row>
    <row r="54" spans="1:6" x14ac:dyDescent="0.25">
      <c r="A54" s="8">
        <v>1167.5999999999999</v>
      </c>
      <c r="B54" s="18">
        <v>9.63504</v>
      </c>
      <c r="C54" s="8">
        <f t="shared" si="1"/>
        <v>3.1040360822645088</v>
      </c>
      <c r="D54" s="18">
        <f t="shared" si="0"/>
        <v>9.4538665687233792</v>
      </c>
      <c r="E54" s="8">
        <f t="shared" si="2"/>
        <v>0.18117343127662089</v>
      </c>
      <c r="F54" s="19">
        <f t="shared" si="3"/>
        <v>3.4067126032216234E-3</v>
      </c>
    </row>
    <row r="56" spans="1:6" x14ac:dyDescent="0.25">
      <c r="D56" s="21" t="s">
        <v>12</v>
      </c>
      <c r="F56" s="22">
        <f>SUM(F15:F54)/B11</f>
        <v>0.43556587161990484</v>
      </c>
    </row>
  </sheetData>
  <mergeCells count="3">
    <mergeCell ref="A5:B5"/>
    <mergeCell ref="A10:B10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Graph</vt:lpstr>
      <vt:lpstr>Graph with Fit</vt:lpstr>
      <vt:lpstr>Residuals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Fitzkee</dc:creator>
  <cp:lastModifiedBy>Nicholas Fitzkee</cp:lastModifiedBy>
  <dcterms:created xsi:type="dcterms:W3CDTF">2014-06-02T12:59:28Z</dcterms:created>
  <dcterms:modified xsi:type="dcterms:W3CDTF">2015-05-31T19:36:59Z</dcterms:modified>
</cp:coreProperties>
</file>